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DieseArbeitsmappe" defaultThemeVersion="124226"/>
  <xr:revisionPtr revIDLastSave="0" documentId="13_ncr:1_{D84DD7BB-739A-4FA7-A903-00BAC5EF24C6}" xr6:coauthVersionLast="47" xr6:coauthVersionMax="47" xr10:uidLastSave="{00000000-0000-0000-0000-000000000000}"/>
  <workbookProtection workbookAlgorithmName="SHA-512" workbookHashValue="tjy0it/s8EXXsqJWZoBovBfZ+bRz9ziJNQ5LaFN1ca7WPxJ5RfdlhiRn5aLFqp0rGTyyhtH9xCqcImLQF/Lk3g==" workbookSaltValue="ys5d407YImWnwLii4spQIg==" workbookSpinCount="100000" lockStructure="1"/>
  <bookViews>
    <workbookView xWindow="28680" yWindow="-3360" windowWidth="38640" windowHeight="21120" xr2:uid="{00000000-000D-0000-FFFF-FFFF00000000}"/>
  </bookViews>
  <sheets>
    <sheet name="Tabelle1" sheetId="1" r:id="rId1"/>
    <sheet name="T" sheetId="2" state="hidden" r:id="rId2"/>
  </sheets>
  <definedNames>
    <definedName name="ListAblIntOL">T!$A$66:$A$69</definedName>
    <definedName name="ListAbrIntOL">T!$A$80:$A$82</definedName>
    <definedName name="ListZaehlergroesse">T!$A$47:$A$55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8" i="1"/>
  <c r="F6" i="1"/>
  <c r="F7" i="1"/>
  <c r="F9" i="1"/>
  <c r="F22" i="1"/>
  <c r="F21" i="1"/>
  <c r="F20" i="1"/>
  <c r="F19" i="1"/>
  <c r="F17" i="1"/>
  <c r="F23" i="1" l="1"/>
  <c r="F8" i="1"/>
  <c r="F10" i="1" s="1"/>
</calcChain>
</file>

<file path=xl/sharedStrings.xml><?xml version="1.0" encoding="utf-8"?>
<sst xmlns="http://schemas.openxmlformats.org/spreadsheetml/2006/main" count="109" uniqueCount="89">
  <si>
    <t>Preisblatt für die Netznutzung bis zum virtuellen Handelspunkt</t>
  </si>
  <si>
    <r>
      <t xml:space="preserve">1.1  Netzentgelte für Entnahme ohne Leistungsmessung </t>
    </r>
    <r>
      <rPr>
        <b/>
        <vertAlign val="superscript"/>
        <sz val="11"/>
        <color indexed="8"/>
        <rFont val="Calibri"/>
        <family val="2"/>
      </rPr>
      <t>1</t>
    </r>
  </si>
  <si>
    <t>Jahresarbeit</t>
  </si>
  <si>
    <t>Grundpreis</t>
  </si>
  <si>
    <t>Arbeitspreis</t>
  </si>
  <si>
    <t>von</t>
  </si>
  <si>
    <t>bis</t>
  </si>
  <si>
    <t>kWh/a</t>
  </si>
  <si>
    <t>€/a</t>
  </si>
  <si>
    <t>ct/kWh</t>
  </si>
  <si>
    <r>
      <t xml:space="preserve">1.2  Netzentgelte für Entnahme mit Leistungsmessung </t>
    </r>
    <r>
      <rPr>
        <b/>
        <vertAlign val="superscript"/>
        <sz val="11"/>
        <color indexed="8"/>
        <rFont val="Calibri"/>
        <family val="2"/>
      </rPr>
      <t>1</t>
    </r>
  </si>
  <si>
    <t>Leistungspreis</t>
  </si>
  <si>
    <t>€/kW</t>
  </si>
  <si>
    <r>
      <t xml:space="preserve">1.3  Entgelte Messstellenbetrieb </t>
    </r>
    <r>
      <rPr>
        <b/>
        <vertAlign val="superscript"/>
        <sz val="11"/>
        <color indexed="8"/>
        <rFont val="Calibri"/>
        <family val="2"/>
      </rPr>
      <t>1</t>
    </r>
  </si>
  <si>
    <t>Zählergröße</t>
  </si>
  <si>
    <t>€/Ausspeisepunkt/a</t>
  </si>
  <si>
    <t>G 4 bis G 6</t>
  </si>
  <si>
    <t>G 10 bis G 16</t>
  </si>
  <si>
    <t>G 25</t>
  </si>
  <si>
    <t>G 40</t>
  </si>
  <si>
    <t>G 65</t>
  </si>
  <si>
    <t>G 100</t>
  </si>
  <si>
    <t>G 160</t>
  </si>
  <si>
    <t>G 250</t>
  </si>
  <si>
    <t>G 400</t>
  </si>
  <si>
    <t>Mengenumwerter</t>
  </si>
  <si>
    <t>Datenspeicher</t>
  </si>
  <si>
    <t>1.4  Entgelte für die Messung</t>
  </si>
  <si>
    <t>Ableseintervall</t>
  </si>
  <si>
    <t>Standartlastprofil (SLP) - jährlich</t>
  </si>
  <si>
    <t>Standartlastprofil (SLP) - 1/2 jährlich</t>
  </si>
  <si>
    <t>Standartlastprofil (SLP) - 1/4 jährlich</t>
  </si>
  <si>
    <t>Standartlastprofil (SLP) - monatlich</t>
  </si>
  <si>
    <t>Registrierende Leistungsmessung (RLM)</t>
  </si>
  <si>
    <t>Registrierende Leistungsmessung (RLM)stündlich</t>
  </si>
  <si>
    <r>
      <t xml:space="preserve">1.5 Entgelte für die Abrechnung </t>
    </r>
    <r>
      <rPr>
        <b/>
        <vertAlign val="superscript"/>
        <sz val="11"/>
        <color indexed="8"/>
        <rFont val="Calibri"/>
        <family val="2"/>
      </rPr>
      <t>1</t>
    </r>
  </si>
  <si>
    <t>Abrechnungsintervall</t>
  </si>
  <si>
    <t>einmal jährlich (SLP)</t>
  </si>
  <si>
    <t>1/2 jährlich</t>
  </si>
  <si>
    <t>1/4 jährlich</t>
  </si>
  <si>
    <t>Konzessionsabgaben Gas im Netzgebiet der Stadtwerke Schwetzingen GmbH &amp; Co. KG</t>
  </si>
  <si>
    <t>Die Konzessionsabgabe ist additiver Bestandteil des Netzentgeltes und in den oben aufgeführten</t>
  </si>
  <si>
    <t>Preisen nicht enthalten. Die Konzessionsabgabe richtet sich nach der jeweils geltenden</t>
  </si>
  <si>
    <t>Konzessionsabgabenverordnung (KAV).</t>
  </si>
  <si>
    <t>Netzgebiet</t>
  </si>
  <si>
    <t>Anwendungsbereich</t>
  </si>
  <si>
    <t>Konzessionsabgabe</t>
  </si>
  <si>
    <t>in ct/kWh</t>
  </si>
  <si>
    <t>Schwetzingen</t>
  </si>
  <si>
    <t>Tarifkunden</t>
  </si>
  <si>
    <t>Oftersheim</t>
  </si>
  <si>
    <t>Plankstadt</t>
  </si>
  <si>
    <t>Tarifkunden mit Gasverwendung</t>
  </si>
  <si>
    <t>ausschließlich für Kochen</t>
  </si>
  <si>
    <t>und Warmwasser</t>
  </si>
  <si>
    <t>Sondervertragskunden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</si>
  <si>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zuzüglich Steuern, Abgaben und andere Zuschläge (z.B. MwSt, Konzessionsabgabe,...) soweit gesetzlich oder </t>
    </r>
  </si>
  <si>
    <t>aufgrund anderer rechtlicher Vorgaben zulässig und der Höhe und dem Grund nach üblich.</t>
  </si>
  <si>
    <t>Es werden Rabatte gem. § 3 KAV gewährt.</t>
  </si>
  <si>
    <t xml:space="preserve">Netzentgeltrechner Gas </t>
  </si>
  <si>
    <t>Kunden ohne Leistungsmessung</t>
  </si>
  <si>
    <t>Jahrsarbeit (Wert &lt;= 1.500.000 kWh)</t>
  </si>
  <si>
    <t>Kunden mit Leistungsmessung</t>
  </si>
  <si>
    <t>Jahresleistung</t>
  </si>
  <si>
    <t>Zusatzgerät</t>
  </si>
  <si>
    <t>Index Variable OL</t>
  </si>
  <si>
    <t>Index Variable ML</t>
  </si>
  <si>
    <t>Entgelt Arbeitspreis &amp; Grundpreis</t>
  </si>
  <si>
    <t>Entgelt Messstellenbetrieb</t>
  </si>
  <si>
    <t>Entgelt Messung</t>
  </si>
  <si>
    <t>Entgelt Abrechnung</t>
  </si>
  <si>
    <t>Entgelt Arbeitspreis</t>
  </si>
  <si>
    <t>Entgelt Leistungspreis</t>
  </si>
  <si>
    <t>ohne</t>
  </si>
  <si>
    <t>kWh</t>
  </si>
  <si>
    <t>kW</t>
  </si>
  <si>
    <t>Stadtwerke Schwetzingen GmbH &amp; Co. KG</t>
  </si>
  <si>
    <t>inklusive vorgelagerter Netzkosten</t>
  </si>
  <si>
    <t>Jahrsarbeit</t>
  </si>
  <si>
    <t>Datenlogger</t>
  </si>
  <si>
    <t>monatlich (RLM)</t>
  </si>
  <si>
    <t>Netzentgelt jährlich netto</t>
  </si>
  <si>
    <t xml:space="preserve">Netzentgelt jährlich netto </t>
  </si>
  <si>
    <t>Die Stadtwerke Schwetzingen GmbH &amp; Co. KG ist gemäß den Vorgaben der Anreizregulierungs-</t>
  </si>
  <si>
    <t>verordnung (ARegV) verpflichtet, die Erlösobergrenze und die daraus resultierenden Netzentgelte</t>
  </si>
  <si>
    <t>mit gültigem Preis:  01.01.2024 - 31.12.2024</t>
  </si>
  <si>
    <t>Stand: 20.12.2023</t>
  </si>
  <si>
    <t>zum 01.01.2024 anzupassen.</t>
  </si>
  <si>
    <t>Die ab dem 01.01.2024 vorläufig gültigen Entgelte sind nachfolgend aufgeführt.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</si>
</sst>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20"/>
      <color theme="1" tint="0.1499984740745262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4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4" fontId="0" fillId="0" borderId="9" xfId="0" applyNumberFormat="1" applyBorder="1"/>
    <xf numFmtId="0" fontId="1" fillId="0" borderId="1" xfId="0" applyFont="1" applyBorder="1"/>
    <xf numFmtId="164" fontId="0" fillId="0" borderId="10" xfId="0" applyNumberFormat="1" applyBorder="1"/>
    <xf numFmtId="0" fontId="0" fillId="0" borderId="10" xfId="0" applyBorder="1"/>
    <xf numFmtId="0" fontId="0" fillId="0" borderId="2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12" xfId="0" applyFont="1" applyBorder="1"/>
    <xf numFmtId="2" fontId="0" fillId="0" borderId="0" xfId="0" applyNumberFormat="1"/>
    <xf numFmtId="0" fontId="0" fillId="0" borderId="7" xfId="0" applyBorder="1"/>
    <xf numFmtId="2" fontId="0" fillId="0" borderId="7" xfId="0" applyNumberFormat="1" applyBorder="1"/>
    <xf numFmtId="0" fontId="0" fillId="0" borderId="15" xfId="0" applyBorder="1"/>
    <xf numFmtId="0" fontId="0" fillId="0" borderId="8" xfId="0" applyBorder="1"/>
    <xf numFmtId="0" fontId="0" fillId="0" borderId="4" xfId="0" applyBorder="1"/>
    <xf numFmtId="2" fontId="0" fillId="0" borderId="4" xfId="0" applyNumberFormat="1" applyBorder="1"/>
    <xf numFmtId="0" fontId="0" fillId="0" borderId="9" xfId="0" applyBorder="1"/>
    <xf numFmtId="0" fontId="0" fillId="0" borderId="3" xfId="0" applyBorder="1"/>
    <xf numFmtId="0" fontId="0" fillId="0" borderId="1" xfId="0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0" xfId="0" applyFont="1" applyBorder="1"/>
    <xf numFmtId="0" fontId="0" fillId="0" borderId="16" xfId="0" applyBorder="1"/>
    <xf numFmtId="4" fontId="0" fillId="0" borderId="7" xfId="0" applyNumberFormat="1" applyBorder="1"/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15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44" fontId="0" fillId="0" borderId="0" xfId="0" applyNumberFormat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44" fontId="0" fillId="0" borderId="21" xfId="0" applyNumberForma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44" fontId="0" fillId="0" borderId="23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44" fontId="0" fillId="0" borderId="25" xfId="0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44" fontId="10" fillId="2" borderId="13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2" xfId="0" applyNumberFormat="1" applyBorder="1" applyAlignment="1" applyProtection="1">
      <alignment vertical="center"/>
      <protection hidden="1"/>
    </xf>
    <xf numFmtId="44" fontId="0" fillId="0" borderId="5" xfId="0" applyNumberFormat="1" applyBorder="1" applyAlignment="1" applyProtection="1">
      <alignment vertical="center"/>
      <protection hidden="1"/>
    </xf>
    <xf numFmtId="44" fontId="0" fillId="0" borderId="8" xfId="0" applyNumberFormat="1" applyBorder="1" applyAlignment="1" applyProtection="1">
      <alignment vertical="center"/>
      <protection hidden="1"/>
    </xf>
    <xf numFmtId="3" fontId="4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4" fillId="0" borderId="15" xfId="0" applyFont="1" applyBorder="1" applyAlignment="1" applyProtection="1">
      <alignment vertical="center"/>
      <protection locked="0" hidden="1"/>
    </xf>
    <xf numFmtId="3" fontId="4" fillId="3" borderId="26" xfId="0" applyNumberFormat="1" applyFont="1" applyFill="1" applyBorder="1" applyAlignment="1" applyProtection="1">
      <alignment horizontal="center" vertical="center"/>
      <protection locked="0" hidden="1"/>
    </xf>
    <xf numFmtId="3" fontId="4" fillId="3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15" xfId="0" applyBorder="1" applyAlignment="1" applyProtection="1">
      <alignment vertical="center"/>
      <protection locked="0" hidden="1"/>
    </xf>
    <xf numFmtId="165" fontId="0" fillId="0" borderId="3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" dropStyle="combo" dx="20" fmlaLink="T!$E$46" fmlaRange="T!$A$46:$A$55" noThreeD="1" sel="4"/>
</file>

<file path=xl/ctrlProps/ctrlProp2.xml><?xml version="1.0" encoding="utf-8"?>
<formControlPr xmlns="http://schemas.microsoft.com/office/spreadsheetml/2009/9/main" objectType="Drop" dropLines="4" dropStyle="combo" dx="20" fmlaLink="T!$E$65" fmlaRange="T!$A$65:$A$69" noThreeD="1" sel="2" val="0"/>
</file>

<file path=xl/ctrlProps/ctrlProp3.xml><?xml version="1.0" encoding="utf-8"?>
<formControlPr xmlns="http://schemas.microsoft.com/office/spreadsheetml/2009/9/main" objectType="Drop" dropLines="4" dropStyle="combo" dx="20" fmlaLink="T!$E$79" fmlaRange="T!$A$79:$A$82" noThreeD="1" sel="3" val="0"/>
</file>

<file path=xl/ctrlProps/ctrlProp4.xml><?xml version="1.0" encoding="utf-8"?>
<formControlPr xmlns="http://schemas.microsoft.com/office/spreadsheetml/2009/9/main" objectType="Drop" dropStyle="combo" dx="20" fmlaLink="T!$F$46" fmlaRange="T!$A$46:$A$55" noThreeD="1" sel="4" val="2"/>
</file>

<file path=xl/ctrlProps/ctrlProp5.xml><?xml version="1.0" encoding="utf-8"?>
<formControlPr xmlns="http://schemas.microsoft.com/office/spreadsheetml/2009/9/main" objectType="Drop" dropStyle="combo" dx="20" fmlaLink="T!$F$70" fmlaRange="T!$A$70:$A$72" noThreeD="1" sel="2" val="0"/>
</file>

<file path=xl/ctrlProps/ctrlProp6.xml><?xml version="1.0" encoding="utf-8"?>
<formControlPr xmlns="http://schemas.microsoft.com/office/spreadsheetml/2009/9/main" objectType="Drop" dropStyle="combo" dx="20" fmlaLink="T!$F$83" fmlaRange="T!$A$83:$A$84" noThreeD="1" sel="2" val="0"/>
</file>

<file path=xl/ctrlProps/ctrlProp7.xml><?xml version="1.0" encoding="utf-8"?>
<formControlPr xmlns="http://schemas.microsoft.com/office/spreadsheetml/2009/9/main" objectType="Drop" dropStyle="combo" dx="20" fmlaLink="T!$F$58" fmlaRange="T!$A$58:$A$59" noThreeD="1" sel="2" val="0"/>
</file>

<file path=xl/ctrlProps/ctrlProp8.xml><?xml version="1.0" encoding="utf-8"?>
<formControlPr xmlns="http://schemas.microsoft.com/office/spreadsheetml/2009/9/main" objectType="Drop" dropStyle="combo" dx="20" fmlaLink="T!$F$56" fmlaRange="T!$A$56:$A$5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6</xdr:row>
          <xdr:rowOff>200025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7</xdr:row>
          <xdr:rowOff>200025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8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18</xdr:row>
          <xdr:rowOff>200025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17</xdr:row>
          <xdr:rowOff>200025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21</xdr:row>
          <xdr:rowOff>200025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19</xdr:row>
          <xdr:rowOff>200025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20</xdr:row>
          <xdr:rowOff>200025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601981</xdr:colOff>
      <xdr:row>0</xdr:row>
      <xdr:rowOff>0</xdr:rowOff>
    </xdr:from>
    <xdr:to>
      <xdr:col>5</xdr:col>
      <xdr:colOff>1287781</xdr:colOff>
      <xdr:row>2</xdr:row>
      <xdr:rowOff>143106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5621" y="0"/>
          <a:ext cx="2689860" cy="737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1210486</xdr:colOff>
      <xdr:row>6</xdr:row>
      <xdr:rowOff>38100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182880"/>
          <a:ext cx="347045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F27"/>
  <sheetViews>
    <sheetView showGridLines="0" showRowColHeaders="0" tabSelected="1" showRuler="0" zoomScaleNormal="100" workbookViewId="0">
      <selection activeCell="C28" sqref="C28"/>
    </sheetView>
  </sheetViews>
  <sheetFormatPr baseColWidth="10" defaultColWidth="10.81640625" defaultRowHeight="14.5" x14ac:dyDescent="0.35"/>
  <cols>
    <col min="1" max="1" width="10.81640625" style="48"/>
    <col min="2" max="2" width="33.81640625" style="48" customWidth="1"/>
    <col min="3" max="3" width="35.7265625" style="48" customWidth="1"/>
    <col min="4" max="4" width="10.81640625" style="48"/>
    <col min="5" max="5" width="29.26953125" style="48" customWidth="1"/>
    <col min="6" max="6" width="19.54296875" style="48" customWidth="1"/>
    <col min="7" max="16384" width="10.81640625" style="48"/>
  </cols>
  <sheetData>
    <row r="1" spans="2:6" ht="26" x14ac:dyDescent="0.6">
      <c r="B1" s="47" t="s">
        <v>76</v>
      </c>
    </row>
    <row r="2" spans="2:6" ht="21" x14ac:dyDescent="0.5">
      <c r="B2" s="49" t="s">
        <v>59</v>
      </c>
    </row>
    <row r="3" spans="2:6" ht="16.5" customHeight="1" x14ac:dyDescent="0.35">
      <c r="C3" s="51"/>
    </row>
    <row r="4" spans="2:6" ht="16.5" customHeight="1" x14ac:dyDescent="0.45">
      <c r="B4" s="52" t="s">
        <v>60</v>
      </c>
      <c r="E4" s="53"/>
    </row>
    <row r="5" spans="2:6" ht="16.5" customHeight="1" thickBot="1" x14ac:dyDescent="0.4"/>
    <row r="6" spans="2:6" ht="16.5" customHeight="1" x14ac:dyDescent="0.35">
      <c r="B6" s="54" t="s">
        <v>61</v>
      </c>
      <c r="C6" s="74">
        <v>10000</v>
      </c>
      <c r="D6" s="55" t="s">
        <v>74</v>
      </c>
      <c r="E6" s="56" t="s">
        <v>67</v>
      </c>
      <c r="F6" s="57">
        <f>IF(AND((Tabelle1!C6&gt;=T!A26),(Tabelle1!C6&lt;=T!B26)),(T!D26*10^-2*Tabelle1!C6)+T!C26,IF(AND((Tabelle1!C6&gt;=T!A27),(Tabelle1!C6&lt;=T!B27)),(T!D27*10^-2*Tabelle1!C6)+T!C27,IF(AND((Tabelle1!C6&gt;=T!A28),(Tabelle1!C6&lt;=T!B28)),(T!D28*10^-2*Tabelle1!C6)+T!C28,IF(AND((Tabelle1!C6&gt;=T!A29),(Tabelle1!C6&lt;=T!B29)),(T!D29*10^-2*Tabelle1!C6)+T!C29,IF(AND((Tabelle1!C6&gt;=T!A30),(Tabelle1!C6&lt;=T!B30)),(T!D30*10^-2*Tabelle1!C6)+T!C30,IF(AND((Tabelle1!C6&gt;=T!A31),(Tabelle1!C6&lt;=T!B31)),(T!D31*10^-2*Tabelle1!C6)+T!C31,IF(AND((Tabelle1!C6&gt;=T!A32),(Tabelle1!C6&lt;=T!B32)),(T!D32*10^-2*Tabelle1!C6)+T!C32,"Falsche Zahl")))))))</f>
        <v>204.20000000000002</v>
      </c>
    </row>
    <row r="7" spans="2:6" ht="16.5" customHeight="1" x14ac:dyDescent="0.35">
      <c r="B7" s="58" t="s">
        <v>14</v>
      </c>
      <c r="C7" s="75">
        <v>3</v>
      </c>
      <c r="D7" s="59"/>
      <c r="E7" s="60" t="s">
        <v>68</v>
      </c>
      <c r="F7" s="61">
        <f>INDEX(T!B46:B59,T!E46)</f>
        <v>27.39</v>
      </c>
    </row>
    <row r="8" spans="2:6" ht="16.5" customHeight="1" x14ac:dyDescent="0.35">
      <c r="B8" s="58" t="s">
        <v>28</v>
      </c>
      <c r="C8" s="75"/>
      <c r="D8" s="59"/>
      <c r="E8" s="60" t="s">
        <v>69</v>
      </c>
      <c r="F8" s="61">
        <f>INDEX(T!B65:B72,T!E65)</f>
        <v>4.01</v>
      </c>
    </row>
    <row r="9" spans="2:6" ht="16.5" customHeight="1" thickBot="1" x14ac:dyDescent="0.4">
      <c r="B9" s="62" t="s">
        <v>36</v>
      </c>
      <c r="C9" s="76"/>
      <c r="D9" s="63"/>
      <c r="E9" s="64" t="s">
        <v>70</v>
      </c>
      <c r="F9" s="65">
        <f>INDEX(T!B79:B84,T!E79)</f>
        <v>0</v>
      </c>
    </row>
    <row r="10" spans="2:6" ht="16.5" customHeight="1" thickBot="1" x14ac:dyDescent="0.4">
      <c r="B10" s="66"/>
      <c r="C10" s="66"/>
      <c r="D10" s="59"/>
      <c r="E10" s="67" t="s">
        <v>82</v>
      </c>
      <c r="F10" s="68">
        <f>SUM(F6:F9)</f>
        <v>235.60000000000002</v>
      </c>
    </row>
    <row r="11" spans="2:6" ht="8.65" customHeight="1" x14ac:dyDescent="0.35"/>
    <row r="12" spans="2:6" ht="16.5" customHeight="1" x14ac:dyDescent="0.35">
      <c r="B12" s="50" t="s">
        <v>85</v>
      </c>
      <c r="C12" s="50"/>
      <c r="D12" s="69"/>
      <c r="E12" s="50" t="s">
        <v>77</v>
      </c>
    </row>
    <row r="13" spans="2:6" ht="27" customHeight="1" x14ac:dyDescent="0.35">
      <c r="D13" s="70"/>
    </row>
    <row r="14" spans="2:6" ht="16.5" customHeight="1" x14ac:dyDescent="0.45">
      <c r="B14" s="52" t="s">
        <v>62</v>
      </c>
      <c r="D14" s="70"/>
    </row>
    <row r="15" spans="2:6" ht="16.5" customHeight="1" thickBot="1" x14ac:dyDescent="0.4">
      <c r="D15" s="70"/>
    </row>
    <row r="16" spans="2:6" ht="16.5" customHeight="1" x14ac:dyDescent="0.35">
      <c r="B16" s="54" t="s">
        <v>78</v>
      </c>
      <c r="C16" s="77">
        <v>1500000</v>
      </c>
      <c r="D16" s="55" t="s">
        <v>74</v>
      </c>
      <c r="E16" s="54" t="s">
        <v>71</v>
      </c>
      <c r="F16" s="71">
        <f>Tabelle1!C16*T!B38*10^-2</f>
        <v>8211</v>
      </c>
    </row>
    <row r="17" spans="2:6" ht="16.5" customHeight="1" x14ac:dyDescent="0.35">
      <c r="B17" s="58" t="s">
        <v>63</v>
      </c>
      <c r="C17" s="78">
        <v>1000</v>
      </c>
      <c r="D17" s="59" t="s">
        <v>75</v>
      </c>
      <c r="E17" s="58" t="s">
        <v>72</v>
      </c>
      <c r="F17" s="72">
        <f>Tabelle1!C17*T!B39</f>
        <v>21541.699999999997</v>
      </c>
    </row>
    <row r="18" spans="2:6" ht="16.5" customHeight="1" x14ac:dyDescent="0.35">
      <c r="B18" s="58" t="s">
        <v>28</v>
      </c>
      <c r="C18" s="79"/>
      <c r="D18" s="59"/>
      <c r="E18" s="58" t="s">
        <v>69</v>
      </c>
      <c r="F18" s="72">
        <f>INDEX(T!B70:B72,T!F70)</f>
        <v>153.82</v>
      </c>
    </row>
    <row r="19" spans="2:6" ht="16.5" customHeight="1" x14ac:dyDescent="0.35">
      <c r="B19" s="58" t="s">
        <v>14</v>
      </c>
      <c r="C19" s="79"/>
      <c r="D19" s="59"/>
      <c r="E19" s="58" t="s">
        <v>68</v>
      </c>
      <c r="F19" s="72">
        <f>INDEX(T!B46:B59,T!F46)</f>
        <v>27.39</v>
      </c>
    </row>
    <row r="20" spans="2:6" ht="16.5" customHeight="1" x14ac:dyDescent="0.35">
      <c r="B20" s="58" t="s">
        <v>79</v>
      </c>
      <c r="C20" s="79"/>
      <c r="D20" s="59"/>
      <c r="E20" s="58" t="s">
        <v>68</v>
      </c>
      <c r="F20" s="72">
        <f>INDEX(T!B58:B59,T!F58)</f>
        <v>253.33</v>
      </c>
    </row>
    <row r="21" spans="2:6" ht="16.5" customHeight="1" x14ac:dyDescent="0.35">
      <c r="B21" s="58" t="s">
        <v>64</v>
      </c>
      <c r="C21" s="79"/>
      <c r="D21" s="59"/>
      <c r="E21" s="58" t="s">
        <v>68</v>
      </c>
      <c r="F21" s="72">
        <f>INDEX(T!B56:B57,T!F56)</f>
        <v>357.92</v>
      </c>
    </row>
    <row r="22" spans="2:6" ht="16.5" customHeight="1" thickBot="1" x14ac:dyDescent="0.4">
      <c r="B22" s="62" t="s">
        <v>36</v>
      </c>
      <c r="C22" s="80"/>
      <c r="D22" s="63"/>
      <c r="E22" s="62" t="s">
        <v>70</v>
      </c>
      <c r="F22" s="73">
        <f>INDEX(T!B83:B84,T!F83)</f>
        <v>0</v>
      </c>
    </row>
    <row r="23" spans="2:6" ht="16.5" customHeight="1" thickBot="1" x14ac:dyDescent="0.4">
      <c r="B23" s="66"/>
      <c r="C23" s="66"/>
      <c r="D23" s="59"/>
      <c r="E23" s="67" t="s">
        <v>81</v>
      </c>
      <c r="F23" s="68">
        <f>SUM(F16:F22)</f>
        <v>30545.159999999996</v>
      </c>
    </row>
    <row r="24" spans="2:6" ht="8.65" customHeight="1" x14ac:dyDescent="0.35">
      <c r="D24" s="70"/>
    </row>
    <row r="25" spans="2:6" ht="16.899999999999999" customHeight="1" x14ac:dyDescent="0.35">
      <c r="B25" s="50" t="s">
        <v>85</v>
      </c>
      <c r="C25" s="50"/>
      <c r="D25" s="69"/>
      <c r="E25" s="50" t="s">
        <v>77</v>
      </c>
    </row>
    <row r="26" spans="2:6" ht="16.899999999999999" customHeight="1" x14ac:dyDescent="0.35">
      <c r="D26" s="70"/>
    </row>
    <row r="27" spans="2:6" ht="16.899999999999999" customHeight="1" x14ac:dyDescent="0.35"/>
  </sheetData>
  <sheetProtection algorithmName="SHA-512" hashValue="HOQ/+4pHQG7u68ynrDLCZtpi2OVRdkiq6YqMm5pFMM5Ld+FBnnWa68jvyRb3Xqc90LoQNGtwHIyWCWCExmjnTg==" saltValue="DhlfOyYyQjR1ni4U1tY2Mg==" spinCount="100000" sheet="1" objects="1" scenarios="1"/>
  <pageMargins left="0.7" right="0.7" top="0.78740157499999996" bottom="0.78740157499999996" header="0.3" footer="0.3"/>
  <pageSetup paperSize="9" fitToWidth="0" fitToHeight="0" orientation="landscape" r:id="rId1"/>
  <ignoredErrors>
    <ignoredError sqref="F20:F22 F1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Drop Down 16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Drop Down 25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Drop Down 30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Drop Down 3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Drop Down 32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20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0:F106"/>
  <sheetViews>
    <sheetView zoomScaleNormal="100" workbookViewId="0">
      <selection activeCell="H20" sqref="H20"/>
    </sheetView>
  </sheetViews>
  <sheetFormatPr baseColWidth="10" defaultRowHeight="14.5" x14ac:dyDescent="0.35"/>
  <cols>
    <col min="1" max="1" width="39.453125" customWidth="1"/>
    <col min="2" max="2" width="18.26953125" customWidth="1"/>
    <col min="3" max="3" width="14.7265625" customWidth="1"/>
    <col min="4" max="4" width="18.1796875" customWidth="1"/>
    <col min="5" max="5" width="16" customWidth="1"/>
    <col min="6" max="6" width="16.7265625" customWidth="1"/>
  </cols>
  <sheetData>
    <row r="10" spans="1:1" x14ac:dyDescent="0.35">
      <c r="A10" s="1" t="s">
        <v>86</v>
      </c>
    </row>
    <row r="11" spans="1:1" x14ac:dyDescent="0.35">
      <c r="A11" t="s">
        <v>0</v>
      </c>
    </row>
    <row r="13" spans="1:1" x14ac:dyDescent="0.35">
      <c r="A13" t="s">
        <v>83</v>
      </c>
    </row>
    <row r="14" spans="1:1" x14ac:dyDescent="0.35">
      <c r="A14" t="s">
        <v>84</v>
      </c>
    </row>
    <row r="15" spans="1:1" x14ac:dyDescent="0.35">
      <c r="A15" t="s">
        <v>87</v>
      </c>
    </row>
    <row r="16" spans="1:1" x14ac:dyDescent="0.35">
      <c r="A16" t="s">
        <v>88</v>
      </c>
    </row>
    <row r="21" spans="1:6" ht="16.5" x14ac:dyDescent="0.35">
      <c r="A21" s="1" t="s">
        <v>1</v>
      </c>
      <c r="E21" t="s">
        <v>65</v>
      </c>
      <c r="F21" t="s">
        <v>66</v>
      </c>
    </row>
    <row r="22" spans="1:6" ht="15" thickBot="1" x14ac:dyDescent="0.4"/>
    <row r="23" spans="1:6" x14ac:dyDescent="0.35">
      <c r="A23" s="84" t="s">
        <v>2</v>
      </c>
      <c r="B23" s="85"/>
      <c r="C23" s="2" t="s">
        <v>3</v>
      </c>
      <c r="D23" s="3" t="s">
        <v>4</v>
      </c>
    </row>
    <row r="24" spans="1:6" x14ac:dyDescent="0.35">
      <c r="A24" s="4" t="s">
        <v>5</v>
      </c>
      <c r="B24" s="5" t="s">
        <v>6</v>
      </c>
      <c r="C24" s="6"/>
      <c r="D24" s="7"/>
    </row>
    <row r="25" spans="1:6" ht="15" thickBot="1" x14ac:dyDescent="0.4">
      <c r="A25" s="8" t="s">
        <v>7</v>
      </c>
      <c r="B25" s="9" t="s">
        <v>7</v>
      </c>
      <c r="C25" s="10" t="s">
        <v>8</v>
      </c>
      <c r="D25" s="9" t="s">
        <v>9</v>
      </c>
    </row>
    <row r="26" spans="1:6" x14ac:dyDescent="0.35">
      <c r="A26" s="35">
        <v>0</v>
      </c>
      <c r="B26" s="20">
        <v>0</v>
      </c>
      <c r="C26" s="34">
        <v>0</v>
      </c>
      <c r="D26" s="81">
        <v>0</v>
      </c>
      <c r="E26" s="45"/>
      <c r="F26" s="42"/>
    </row>
    <row r="27" spans="1:6" x14ac:dyDescent="0.35">
      <c r="A27" s="11">
        <v>0</v>
      </c>
      <c r="B27" s="12">
        <v>1000</v>
      </c>
      <c r="C27" s="13">
        <v>2.4</v>
      </c>
      <c r="D27" s="82">
        <v>2.4140000000000001</v>
      </c>
    </row>
    <row r="28" spans="1:6" x14ac:dyDescent="0.35">
      <c r="A28" s="11">
        <v>1001</v>
      </c>
      <c r="B28" s="12">
        <v>4000</v>
      </c>
      <c r="C28" s="13">
        <v>6</v>
      </c>
      <c r="D28" s="82">
        <v>2.0539999999999998</v>
      </c>
    </row>
    <row r="29" spans="1:6" x14ac:dyDescent="0.35">
      <c r="A29" s="11">
        <v>4001</v>
      </c>
      <c r="B29" s="12">
        <v>50000</v>
      </c>
      <c r="C29" s="13">
        <v>10.8</v>
      </c>
      <c r="D29" s="82">
        <v>1.9339999999999999</v>
      </c>
    </row>
    <row r="30" spans="1:6" x14ac:dyDescent="0.35">
      <c r="A30" s="11">
        <v>50001</v>
      </c>
      <c r="B30" s="12">
        <v>300000</v>
      </c>
      <c r="C30" s="13">
        <v>31.2</v>
      </c>
      <c r="D30" s="82">
        <v>1.8932</v>
      </c>
    </row>
    <row r="31" spans="1:6" x14ac:dyDescent="0.35">
      <c r="A31" s="11">
        <v>300001</v>
      </c>
      <c r="B31" s="12">
        <v>1000000</v>
      </c>
      <c r="C31" s="13">
        <v>144</v>
      </c>
      <c r="D31" s="82">
        <v>1.8555999999999999</v>
      </c>
    </row>
    <row r="32" spans="1:6" ht="15" thickBot="1" x14ac:dyDescent="0.4">
      <c r="A32" s="14">
        <v>1000001</v>
      </c>
      <c r="B32" s="15">
        <v>1500000</v>
      </c>
      <c r="C32" s="16">
        <v>588</v>
      </c>
      <c r="D32" s="83">
        <v>1.8111999999999999</v>
      </c>
    </row>
    <row r="36" spans="1:6" ht="16.5" x14ac:dyDescent="0.35">
      <c r="A36" s="1" t="s">
        <v>10</v>
      </c>
      <c r="B36" s="1"/>
      <c r="C36" s="1"/>
      <c r="D36" s="1"/>
    </row>
    <row r="37" spans="1:6" ht="15" thickBot="1" x14ac:dyDescent="0.4"/>
    <row r="38" spans="1:6" ht="15" thickBot="1" x14ac:dyDescent="0.4">
      <c r="A38" s="17" t="s">
        <v>4</v>
      </c>
      <c r="B38" s="18">
        <v>0.5474</v>
      </c>
      <c r="C38" s="19" t="s">
        <v>9</v>
      </c>
      <c r="D38" s="20"/>
    </row>
    <row r="39" spans="1:6" ht="15" thickBot="1" x14ac:dyDescent="0.4">
      <c r="A39" s="21" t="s">
        <v>11</v>
      </c>
      <c r="B39" s="22">
        <v>21.541699999999999</v>
      </c>
      <c r="C39" s="22" t="s">
        <v>12</v>
      </c>
      <c r="D39" s="23"/>
    </row>
    <row r="43" spans="1:6" ht="16.5" x14ac:dyDescent="0.35">
      <c r="A43" s="1" t="s">
        <v>13</v>
      </c>
    </row>
    <row r="44" spans="1:6" ht="15" thickBot="1" x14ac:dyDescent="0.4"/>
    <row r="45" spans="1:6" ht="15" thickBot="1" x14ac:dyDescent="0.4">
      <c r="A45" s="2" t="s">
        <v>14</v>
      </c>
      <c r="B45" s="44" t="s">
        <v>15</v>
      </c>
      <c r="C45" s="19"/>
      <c r="D45" s="20"/>
    </row>
    <row r="46" spans="1:6" x14ac:dyDescent="0.35">
      <c r="A46" s="34"/>
      <c r="B46" s="19">
        <v>0</v>
      </c>
      <c r="C46" s="19"/>
      <c r="D46" s="20"/>
      <c r="E46" s="45">
        <v>4</v>
      </c>
      <c r="F46" s="42">
        <v>4</v>
      </c>
    </row>
    <row r="47" spans="1:6" x14ac:dyDescent="0.35">
      <c r="A47" s="6" t="s">
        <v>16</v>
      </c>
      <c r="B47">
        <v>12.22</v>
      </c>
      <c r="D47" s="7"/>
    </row>
    <row r="48" spans="1:6" x14ac:dyDescent="0.35">
      <c r="A48" s="6" t="s">
        <v>17</v>
      </c>
      <c r="B48" s="26">
        <v>14.67</v>
      </c>
      <c r="D48" s="7"/>
    </row>
    <row r="49" spans="1:6" x14ac:dyDescent="0.35">
      <c r="A49" s="6" t="s">
        <v>18</v>
      </c>
      <c r="B49">
        <v>27.39</v>
      </c>
      <c r="D49" s="7"/>
    </row>
    <row r="50" spans="1:6" x14ac:dyDescent="0.35">
      <c r="A50" s="6" t="s">
        <v>19</v>
      </c>
      <c r="B50">
        <v>40.69</v>
      </c>
      <c r="D50" s="7"/>
    </row>
    <row r="51" spans="1:6" x14ac:dyDescent="0.35">
      <c r="A51" s="6" t="s">
        <v>20</v>
      </c>
      <c r="B51">
        <v>58.29</v>
      </c>
      <c r="D51" s="7"/>
    </row>
    <row r="52" spans="1:6" x14ac:dyDescent="0.35">
      <c r="A52" s="6" t="s">
        <v>21</v>
      </c>
      <c r="B52">
        <v>64.84</v>
      </c>
      <c r="D52" s="7"/>
    </row>
    <row r="53" spans="1:6" x14ac:dyDescent="0.35">
      <c r="A53" s="6" t="s">
        <v>22</v>
      </c>
      <c r="B53">
        <v>71.36</v>
      </c>
      <c r="D53" s="7"/>
    </row>
    <row r="54" spans="1:6" x14ac:dyDescent="0.35">
      <c r="A54" s="6" t="s">
        <v>23</v>
      </c>
      <c r="B54">
        <v>75.73</v>
      </c>
      <c r="D54" s="7"/>
    </row>
    <row r="55" spans="1:6" x14ac:dyDescent="0.35">
      <c r="A55" s="6" t="s">
        <v>24</v>
      </c>
      <c r="B55">
        <v>140.36000000000001</v>
      </c>
      <c r="D55" s="7"/>
    </row>
    <row r="56" spans="1:6" x14ac:dyDescent="0.35">
      <c r="A56" s="41" t="s">
        <v>73</v>
      </c>
      <c r="B56" s="42">
        <v>0</v>
      </c>
      <c r="C56" s="42"/>
      <c r="D56" s="43"/>
      <c r="E56" s="45"/>
      <c r="F56" s="42">
        <v>2</v>
      </c>
    </row>
    <row r="57" spans="1:6" x14ac:dyDescent="0.35">
      <c r="A57" s="6" t="s">
        <v>25</v>
      </c>
      <c r="B57">
        <v>357.92</v>
      </c>
      <c r="D57" s="7"/>
    </row>
    <row r="58" spans="1:6" x14ac:dyDescent="0.35">
      <c r="A58" s="41" t="s">
        <v>73</v>
      </c>
      <c r="B58" s="45">
        <v>0</v>
      </c>
      <c r="C58" s="42"/>
      <c r="D58" s="43"/>
      <c r="E58" s="42"/>
      <c r="F58" s="42">
        <v>2</v>
      </c>
    </row>
    <row r="59" spans="1:6" ht="15" thickBot="1" x14ac:dyDescent="0.4">
      <c r="A59" s="33" t="s">
        <v>26</v>
      </c>
      <c r="B59" s="28">
        <v>253.33</v>
      </c>
      <c r="C59" s="29"/>
      <c r="D59" s="30"/>
    </row>
    <row r="62" spans="1:6" x14ac:dyDescent="0.35">
      <c r="A62" s="1" t="s">
        <v>27</v>
      </c>
    </row>
    <row r="63" spans="1:6" ht="15" thickBot="1" x14ac:dyDescent="0.4"/>
    <row r="64" spans="1:6" ht="15" thickBot="1" x14ac:dyDescent="0.4">
      <c r="A64" s="24" t="s">
        <v>28</v>
      </c>
      <c r="B64" s="21" t="s">
        <v>15</v>
      </c>
      <c r="C64" s="22"/>
      <c r="D64" s="23"/>
    </row>
    <row r="65" spans="1:6" x14ac:dyDescent="0.35">
      <c r="A65" s="34"/>
      <c r="B65" s="19">
        <v>0</v>
      </c>
      <c r="C65" s="19"/>
      <c r="D65" s="20"/>
      <c r="E65" s="45">
        <v>2</v>
      </c>
      <c r="F65" s="42"/>
    </row>
    <row r="66" spans="1:6" x14ac:dyDescent="0.35">
      <c r="A66" s="6" t="s">
        <v>29</v>
      </c>
      <c r="B66">
        <v>4.01</v>
      </c>
      <c r="D66" s="7"/>
    </row>
    <row r="67" spans="1:6" x14ac:dyDescent="0.35">
      <c r="A67" s="6" t="s">
        <v>30</v>
      </c>
      <c r="B67" s="26">
        <v>8.02</v>
      </c>
      <c r="D67" s="7"/>
    </row>
    <row r="68" spans="1:6" x14ac:dyDescent="0.35">
      <c r="A68" s="6" t="s">
        <v>31</v>
      </c>
      <c r="B68" s="26">
        <v>16.04</v>
      </c>
      <c r="D68" s="7"/>
    </row>
    <row r="69" spans="1:6" x14ac:dyDescent="0.35">
      <c r="A69" s="6" t="s">
        <v>32</v>
      </c>
      <c r="B69" s="26">
        <v>48.12</v>
      </c>
      <c r="D69" s="7"/>
    </row>
    <row r="70" spans="1:6" x14ac:dyDescent="0.35">
      <c r="A70" s="45"/>
      <c r="B70" s="45">
        <v>0</v>
      </c>
      <c r="C70" s="42"/>
      <c r="D70" s="43"/>
      <c r="E70" s="45"/>
      <c r="F70" s="42">
        <v>2</v>
      </c>
    </row>
    <row r="71" spans="1:6" x14ac:dyDescent="0.35">
      <c r="A71" s="31" t="s">
        <v>33</v>
      </c>
      <c r="B71" s="31">
        <v>153.82</v>
      </c>
      <c r="D71" s="7"/>
    </row>
    <row r="72" spans="1:6" ht="15" thickBot="1" x14ac:dyDescent="0.4">
      <c r="A72" s="27" t="s">
        <v>34</v>
      </c>
      <c r="B72" s="46">
        <v>1051.2</v>
      </c>
      <c r="C72" s="29"/>
      <c r="D72" s="30"/>
    </row>
    <row r="76" spans="1:6" ht="16.5" x14ac:dyDescent="0.35">
      <c r="A76" s="1" t="s">
        <v>35</v>
      </c>
    </row>
    <row r="77" spans="1:6" ht="15" thickBot="1" x14ac:dyDescent="0.4"/>
    <row r="78" spans="1:6" ht="15" thickBot="1" x14ac:dyDescent="0.4">
      <c r="A78" s="24" t="s">
        <v>36</v>
      </c>
      <c r="B78" s="25" t="s">
        <v>15</v>
      </c>
      <c r="C78" s="22"/>
      <c r="D78" s="23"/>
    </row>
    <row r="79" spans="1:6" x14ac:dyDescent="0.35">
      <c r="A79" s="34"/>
      <c r="B79" s="35">
        <v>0</v>
      </c>
      <c r="C79" s="19"/>
      <c r="D79" s="20"/>
      <c r="E79" s="45">
        <v>3</v>
      </c>
      <c r="F79" s="42"/>
    </row>
    <row r="80" spans="1:6" x14ac:dyDescent="0.35">
      <c r="A80" s="6" t="s">
        <v>37</v>
      </c>
      <c r="B80" s="32">
        <v>0</v>
      </c>
      <c r="D80" s="7"/>
    </row>
    <row r="81" spans="1:6" x14ac:dyDescent="0.35">
      <c r="A81" s="6" t="s">
        <v>38</v>
      </c>
      <c r="B81" s="32">
        <v>0</v>
      </c>
      <c r="D81" s="7"/>
    </row>
    <row r="82" spans="1:6" x14ac:dyDescent="0.35">
      <c r="A82" s="6" t="s">
        <v>39</v>
      </c>
      <c r="B82" s="32">
        <v>0</v>
      </c>
      <c r="D82" s="7"/>
    </row>
    <row r="83" spans="1:6" x14ac:dyDescent="0.35">
      <c r="A83" s="41"/>
      <c r="B83" s="42">
        <v>0</v>
      </c>
      <c r="C83" s="42"/>
      <c r="D83" s="43"/>
      <c r="E83" s="42"/>
      <c r="F83" s="42">
        <v>2</v>
      </c>
    </row>
    <row r="84" spans="1:6" ht="15" thickBot="1" x14ac:dyDescent="0.4">
      <c r="A84" s="33" t="s">
        <v>80</v>
      </c>
      <c r="B84" s="28">
        <v>0</v>
      </c>
      <c r="C84" s="29"/>
      <c r="D84" s="30"/>
    </row>
    <row r="86" spans="1:6" x14ac:dyDescent="0.35">
      <c r="A86" s="1" t="s">
        <v>40</v>
      </c>
    </row>
    <row r="88" spans="1:6" x14ac:dyDescent="0.35">
      <c r="A88" t="s">
        <v>41</v>
      </c>
    </row>
    <row r="89" spans="1:6" x14ac:dyDescent="0.35">
      <c r="A89" t="s">
        <v>42</v>
      </c>
    </row>
    <row r="90" spans="1:6" x14ac:dyDescent="0.35">
      <c r="A90" t="s">
        <v>43</v>
      </c>
    </row>
    <row r="91" spans="1:6" ht="15" thickBot="1" x14ac:dyDescent="0.4"/>
    <row r="92" spans="1:6" x14ac:dyDescent="0.35">
      <c r="A92" s="35"/>
      <c r="B92" s="35"/>
      <c r="C92" s="20"/>
      <c r="D92" s="20"/>
    </row>
    <row r="93" spans="1:6" x14ac:dyDescent="0.35">
      <c r="A93" s="4" t="s">
        <v>44</v>
      </c>
      <c r="B93" s="4" t="s">
        <v>45</v>
      </c>
      <c r="C93" s="5"/>
      <c r="D93" s="5" t="s">
        <v>46</v>
      </c>
    </row>
    <row r="94" spans="1:6" ht="15" thickBot="1" x14ac:dyDescent="0.4">
      <c r="A94" s="27"/>
      <c r="B94" s="36"/>
      <c r="C94" s="37"/>
      <c r="D94" s="38" t="s">
        <v>47</v>
      </c>
    </row>
    <row r="95" spans="1:6" x14ac:dyDescent="0.35">
      <c r="A95" s="39" t="s">
        <v>48</v>
      </c>
      <c r="B95" s="35" t="s">
        <v>49</v>
      </c>
      <c r="C95" s="20"/>
      <c r="D95" s="20">
        <v>0.22</v>
      </c>
    </row>
    <row r="96" spans="1:6" x14ac:dyDescent="0.35">
      <c r="A96" s="40" t="s">
        <v>50</v>
      </c>
      <c r="B96" s="31"/>
      <c r="C96" s="7"/>
      <c r="D96" s="7"/>
    </row>
    <row r="97" spans="1:4" x14ac:dyDescent="0.35">
      <c r="A97" s="40" t="s">
        <v>51</v>
      </c>
      <c r="B97" s="31" t="s">
        <v>52</v>
      </c>
      <c r="C97" s="7"/>
      <c r="D97" s="7">
        <v>0.22</v>
      </c>
    </row>
    <row r="98" spans="1:4" x14ac:dyDescent="0.35">
      <c r="A98" s="31"/>
      <c r="B98" s="31" t="s">
        <v>53</v>
      </c>
      <c r="C98" s="7"/>
      <c r="D98" s="7"/>
    </row>
    <row r="99" spans="1:4" x14ac:dyDescent="0.35">
      <c r="A99" s="31"/>
      <c r="B99" s="31" t="s">
        <v>54</v>
      </c>
      <c r="C99" s="7"/>
      <c r="D99" s="7"/>
    </row>
    <row r="100" spans="1:4" x14ac:dyDescent="0.35">
      <c r="A100" s="31"/>
      <c r="B100" s="31"/>
      <c r="C100" s="7"/>
      <c r="D100" s="7"/>
    </row>
    <row r="101" spans="1:4" ht="15" thickBot="1" x14ac:dyDescent="0.4">
      <c r="A101" s="27"/>
      <c r="B101" s="27" t="s">
        <v>55</v>
      </c>
      <c r="C101" s="30"/>
      <c r="D101" s="30">
        <v>0.03</v>
      </c>
    </row>
    <row r="103" spans="1:4" ht="16.5" x14ac:dyDescent="0.35">
      <c r="A103" t="s">
        <v>56</v>
      </c>
    </row>
    <row r="104" spans="1:4" x14ac:dyDescent="0.35">
      <c r="A104" t="s">
        <v>57</v>
      </c>
    </row>
    <row r="106" spans="1:4" x14ac:dyDescent="0.35">
      <c r="A106" t="s">
        <v>58</v>
      </c>
    </row>
  </sheetData>
  <sheetProtection selectLockedCells="1" autoFilter="0" selectUnlockedCells="1"/>
  <mergeCells count="1">
    <mergeCell ref="A23:B23"/>
  </mergeCells>
  <pageMargins left="0.7" right="0.7" top="0.78740157499999996" bottom="0.78740157499999996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</vt:lpstr>
      <vt:lpstr>ListAblIntOL</vt:lpstr>
      <vt:lpstr>ListAbrIntOL</vt:lpstr>
      <vt:lpstr>ListZaehlergroesse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2024-03-01T08:05:08Z</dcterms:modified>
</cp:coreProperties>
</file>